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/>
  </bookViews>
  <sheets>
    <sheet name="Quadro de Preços" sheetId="1" r:id="rId1"/>
    <sheet name="Dados" sheetId="2" r:id="rId2"/>
  </sheets>
  <definedNames>
    <definedName name="_xlnm._FilterDatabase" localSheetId="0" hidden="1">'Quadro de Preços'!$A$12:$G$32</definedName>
    <definedName name="_Hlk124412351" localSheetId="1">Dados!$B$20</definedName>
    <definedName name="_xlnm.Print_Titles" localSheetId="0">'Quadro de Preços'!$1:$13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16" i="1"/>
  <c r="G17" i="1"/>
  <c r="G18" i="1"/>
  <c r="G19" i="1"/>
  <c r="G20" i="1"/>
  <c r="G21" i="1"/>
  <c r="G22" i="1"/>
  <c r="G23" i="1"/>
  <c r="G24" i="1"/>
  <c r="G25" i="1"/>
  <c r="G14" i="1" l="1"/>
  <c r="F27" i="1" l="1"/>
  <c r="A5" i="1" l="1"/>
  <c r="A4" i="1"/>
  <c r="A3" i="1"/>
  <c r="E8" i="1" l="1"/>
  <c r="A6" i="1"/>
  <c r="A31" i="1"/>
  <c r="A32" i="1"/>
  <c r="A30" i="1"/>
  <c r="A29" i="1"/>
  <c r="A8" i="1"/>
  <c r="A7" i="1"/>
</calcChain>
</file>

<file path=xl/sharedStrings.xml><?xml version="1.0" encoding="utf-8"?>
<sst xmlns="http://schemas.openxmlformats.org/spreadsheetml/2006/main" count="76" uniqueCount="62">
  <si>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</si>
  <si>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</si>
  <si>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</si>
  <si>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</si>
  <si>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</si>
  <si>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</si>
  <si>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</si>
  <si>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</si>
  <si>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</si>
  <si>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</si>
  <si>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</si>
  <si>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</si>
  <si>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</si>
  <si>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</si>
  <si>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</si>
  <si>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</si>
  <si>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</si>
  <si>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</si>
  <si>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</si>
  <si>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</si>
  <si>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</si>
  <si>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</si>
  <si>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</si>
  <si>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</si>
  <si>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</si>
  <si>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</si>
  <si>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</si>
  <si>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</si>
  <si>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</si>
  <si>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</si>
  <si>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</si>
  <si>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</si>
  <si>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</si>
  <si>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</si>
  <si>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</si>
  <si>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</si>
  <si>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</si>
  <si>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</si>
  <si>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>MENOR PREÇO POR ITEM</t>
  </si>
  <si>
    <t>Homologação: __/__/2026</t>
  </si>
  <si>
    <t>Previsão Publicação: __/__/2026</t>
  </si>
  <si>
    <t>PERÍODO DE PROPOSTAS: de 06/02/2026 até 11/02/2026 às 08:00hs</t>
  </si>
  <si>
    <t>PERÍODO DE LANCES: 11/02/2026 as 08:00 hs até 11/02/2026 as 14:00 hs</t>
  </si>
  <si>
    <t>TOBOGÃ INFLÁVEL COLORIDO DEVIDAMENTE INSTALADO (DIMENSÕES 5,0X2,8X4,2M, EM LONA KP1000, REVESTIMENTO EM POLIÉSTER, 110 VOLTS, COM ESCADA). Duração média de evento é de 04 horas.</t>
  </si>
  <si>
    <t>Serviços</t>
  </si>
  <si>
    <t>TOBOGÃ INFLÁVEL (DIMENSÕES MÍNIMAS 4,5X2,8X4,0M, LONA KP1000, REVESTIMENTO EM POLIÉSTER, 110 VOLTS, COM ESCADA. Duração média de evento é de 04 horas.</t>
  </si>
  <si>
    <t>TOURO MECÂNICO COM COLCHONETE INFLÁVEL, 110 VOLTS, DEVIDAMENTE INSTALADO (DIMENSÕES 5MX5M). Duração média de evento é de 04 horas.</t>
  </si>
  <si>
    <t>GUERRA DE COTONETES INFLÁVEL, 220 VOLTS, DEVIDAMENTE INSTALADO (O BRINQUEDO DEVERÁ CONTERBARREIRA DE PROTEÇÃO INFLÁVEL, BASTÕES DO COTONETE REVESTIDO DE ESPUMA, CAPACIDADE MÍNIMA 150KG, DIMENSÕES (C) 5,00M (L) X 5,00 X 1,20(A)M). Duração média de evento é de 04 horas.</t>
  </si>
  <si>
    <t xml:space="preserve">CAMA ELÁSTICA (CAPACIDADE MÍNIMA 130KG, 4,30M DE CIRCUNFERÊNCIA, DEVIDAMENTE MONTADA, CONSTANDO TELAS DE PROTEÇÃO E ESCADA PARA ACESSAR O BRINQUEDO, ISOTUBOS E PONTEIRAS DE PROTEÇÃO, BEM COMO PROTEÇÃO DE MOLAS). Duração média de evento é de 04 horas.
</t>
  </si>
  <si>
    <t>PISCINA DE BOLINHA DEVIDAMENTE INSTALADA, COBERTA, COM REDE DE PROTEÇÃO (DIMENSÃO MÍNIMA 1,20X1,20, DEVERÁ SER INSTALADA SOB TAPETE DE EVA OU PISO ACOLCHOADO, A FIM DE AS CRIANÇAS NÃO TENHAM CONTATO COM O PISO BRUTO). Duração média de evento é de 04 horas.</t>
  </si>
  <si>
    <t>ALGODÃO DOCE - Locação de carrinho/máquina de algodão doce, com a distribuição de 1.000 unidades de algodão doce em cada locação, incluindo todo o material necessário e um monitor para fazer e distribuir. Duração média de evento é de 04 horas.</t>
  </si>
  <si>
    <t>CANHÃO DE ESPUMA Duração média de evento é de 04 horas.</t>
  </si>
  <si>
    <t>FUTEBOL DE SABÃO 6M X 12M - Futebol de sabão de aproximadamente 6m x 12m. Duração média de evento é de 04 horas.</t>
  </si>
  <si>
    <t>MULTI PARK - Multi park de aproximadamente 4m de largura x 6m de comprimento x 3m de altura. Duração média de evento é de 04 horas.</t>
  </si>
  <si>
    <t>TOBOGÃ GRANDE COM PISCINA DE BOLINHAS - Tobogã grande com piscina de bolinhas de aproximadamente 4m x8m x 5,90m. Duração média de evento é de 04 horas.</t>
  </si>
  <si>
    <t>CARRINHO DE PIPOCA - Locação de carrinho de pipoca, com a distribuição de 1.000 unidades de pipoca em cada locação, incluindo todo o material necessário e um monitor para fazer e distribuir a pipoca. Duração média de evento é de 04 horas.</t>
  </si>
  <si>
    <t>Secretaria Municipal de Educação Cultura Esporte Lazer e Turismo</t>
  </si>
  <si>
    <t>O pagamento do objeto de que trata a DISPENSA ELETRÔNICA 011/2026, e consequente contrato serão efetuados pela Tesouraria da PMS nos termos do Art. 7 da Instrução Normativa SEGES/ME nº 77, de 2022.</t>
  </si>
  <si>
    <t>EVENTUAL CONTRATAÇÃO DE EMPRESA ESPECIALIZADA PARA LOCAÇÃO DE BRINQUEDOS INFLÁVEIS</t>
  </si>
  <si>
    <t>DISPENSA ELETRÔNICA Nº 011/2026</t>
  </si>
  <si>
    <t>1702 27 695 0007 2.015 33903900000-17040000</t>
  </si>
  <si>
    <t>PROCESSO ADMINISTRATIVO N° 0621/2026 de 04/02/2026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</si>
</sst>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00"/>
    <numFmt numFmtId="168" formatCode="#,##0.00#"/>
    <numFmt numFmtId="169" formatCode="0.00#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4" fontId="6" fillId="0" borderId="0" xfId="0" applyNumberFormat="1" applyFont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69" fontId="2" fillId="0" borderId="0" xfId="2" applyNumberFormat="1" applyFont="1" applyBorder="1" applyAlignment="1" applyProtection="1">
      <alignment horizontal="center" vertical="center" wrapText="1"/>
      <protection hidden="1"/>
    </xf>
    <xf numFmtId="168" fontId="2" fillId="0" borderId="0" xfId="0" applyNumberFormat="1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7" fillId="0" borderId="0" xfId="0" applyFont="1" applyAlignment="1" applyProtection="1">
      <alignment horizontal="right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0" fontId="7" fillId="7" borderId="2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>
      <alignment horizontal="center" vertical="center" wrapText="1"/>
    </xf>
    <xf numFmtId="168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6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8" fontId="7" fillId="7" borderId="2" xfId="0" applyNumberFormat="1" applyFont="1" applyFill="1" applyBorder="1" applyAlignment="1" applyProtection="1">
      <alignment horizontal="center" vertical="center" wrapText="1"/>
      <protection hidden="1"/>
    </xf>
    <xf numFmtId="168" fontId="9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8" fontId="4" fillId="0" borderId="3" xfId="0" applyNumberFormat="1" applyFont="1" applyBorder="1" applyAlignment="1" applyProtection="1">
      <alignment horizontal="center" vertical="center"/>
      <protection hidden="1"/>
    </xf>
    <xf numFmtId="168" fontId="6" fillId="0" borderId="2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7" fillId="0" borderId="3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167" fontId="10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167" fontId="6" fillId="0" borderId="2" xfId="0" applyNumberFormat="1" applyFont="1" applyBorder="1" applyAlignment="1" applyProtection="1">
      <alignment horizontal="center" vertical="center" wrapText="1"/>
      <protection hidden="1"/>
    </xf>
    <xf numFmtId="4" fontId="7" fillId="0" borderId="3" xfId="2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/>
      <protection hidden="1"/>
    </xf>
    <xf numFmtId="166" fontId="7" fillId="0" borderId="0" xfId="1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7" fillId="0" borderId="3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168" fontId="8" fillId="3" borderId="6" xfId="0" applyNumberFormat="1" applyFont="1" applyFill="1" applyBorder="1" applyAlignment="1" applyProtection="1">
      <alignment horizontal="left" vertical="center" wrapText="1"/>
      <protection hidden="1"/>
    </xf>
    <xf numFmtId="168" fontId="8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0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149582</xdr:colOff>
      <xdr:row>0</xdr:row>
      <xdr:rowOff>137366</xdr:rowOff>
    </xdr:from>
    <xdr:to>
      <xdr:col>6</xdr:col>
      <xdr:colOff>600880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293082" y="137366"/>
          <a:ext cx="1799452" cy="856136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0621/2026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43"/>
  <sheetViews>
    <sheetView tabSelected="1" topLeftCell="A25" zoomScale="130" zoomScaleNormal="130" zoomScaleSheetLayoutView="100" workbookViewId="0">
      <selection activeCell="B14" sqref="B14"/>
    </sheetView>
  </sheetViews>
  <sheetFormatPr defaultColWidth="9.140625" defaultRowHeight="12.75" x14ac:dyDescent="0.2"/>
  <cols>
    <col min="1" max="1" width="4.5703125" style="1" customWidth="1"/>
    <col min="2" max="2" width="56.28515625" style="2" customWidth="1"/>
    <col min="3" max="3" width="8.28515625" style="1" customWidth="1"/>
    <col min="4" max="4" width="8" style="1" customWidth="1"/>
    <col min="5" max="6" width="10.140625" style="10" customWidth="1"/>
    <col min="7" max="7" width="10.140625" style="9" customWidth="1"/>
    <col min="8" max="8" width="11.85546875" style="31" customWidth="1"/>
    <col min="9" max="9" width="11.5703125" style="2" customWidth="1"/>
    <col min="10" max="15" width="9.140625" style="2"/>
    <col min="16" max="16" width="10" style="2" bestFit="1" customWidth="1"/>
    <col min="17" max="16384" width="9.140625" style="2"/>
  </cols>
  <sheetData>
    <row r="1" spans="1:11" ht="58.7" customHeight="1" x14ac:dyDescent="0.2">
      <c r="H1" s="30"/>
    </row>
    <row r="2" spans="1:11" ht="11.25" customHeight="1" x14ac:dyDescent="0.2">
      <c r="A2" s="60" t="s">
        <v>18</v>
      </c>
      <c r="B2" s="60"/>
      <c r="C2" s="60"/>
      <c r="D2" s="60"/>
      <c r="E2" s="60"/>
      <c r="F2" s="60"/>
      <c r="G2" s="60"/>
    </row>
    <row r="3" spans="1:11" x14ac:dyDescent="0.2">
      <c r="A3" s="60" t="str">
        <f>UPPER(Dados!B1)</f>
        <v>DISPENSA ELETRÔNICA Nº 011/2026</v>
      </c>
      <c r="B3" s="60"/>
      <c r="C3" s="60"/>
      <c r="D3" s="60"/>
      <c r="E3" s="60"/>
      <c r="F3" s="60"/>
      <c r="G3" s="60"/>
    </row>
    <row r="4" spans="1:11" x14ac:dyDescent="0.2">
      <c r="A4" s="58" t="str">
        <f>Dados!B4</f>
        <v>PERÍODO DE PROPOSTAS: de 06/02/2026 até 11/02/2026 às 08:00hs</v>
      </c>
      <c r="B4" s="58"/>
      <c r="C4" s="58"/>
      <c r="D4" s="58"/>
      <c r="E4" s="58"/>
      <c r="F4" s="58"/>
      <c r="G4" s="58"/>
    </row>
    <row r="5" spans="1:11" x14ac:dyDescent="0.2">
      <c r="A5" s="58" t="str">
        <f>Dados!B5</f>
        <v>PERÍODO DE LANCES: 11/02/2026 as 08:00 hs até 11/02/2026 as 14:00 hs</v>
      </c>
      <c r="B5" s="58"/>
      <c r="C5" s="58"/>
      <c r="D5" s="58"/>
      <c r="E5" s="58"/>
      <c r="F5" s="58"/>
      <c r="G5" s="58"/>
    </row>
    <row r="6" spans="1:11" x14ac:dyDescent="0.2">
      <c r="A6" s="61" t="str">
        <f>Dados!B3</f>
        <v>EVENTUAL CONTRATAÇÃO DE EMPRESA ESPECIALIZADA PARA LOCAÇÃO DE BRINQUEDOS INFLÁVEIS</v>
      </c>
      <c r="B6" s="61"/>
      <c r="C6" s="61"/>
      <c r="D6" s="61"/>
      <c r="E6" s="61"/>
      <c r="F6" s="61"/>
      <c r="G6" s="61"/>
    </row>
    <row r="7" spans="1:11" x14ac:dyDescent="0.2">
      <c r="A7" s="60" t="str">
        <f>Dados!B2</f>
        <v>PROCESSO ADMINISTRATIVO N° 0621/2026 de 04/02/2026</v>
      </c>
      <c r="B7" s="60"/>
      <c r="C7" s="60"/>
      <c r="D7" s="60"/>
      <c r="E7" s="60"/>
      <c r="F7" s="60"/>
      <c r="G7" s="60"/>
    </row>
    <row r="8" spans="1:11" x14ac:dyDescent="0.2">
      <c r="A8" s="42" t="str">
        <f>Dados!B8</f>
        <v>MENOR PREÇO POR ITEM</v>
      </c>
      <c r="B8" s="42"/>
      <c r="C8" s="58" t="s">
        <v>27</v>
      </c>
      <c r="D8" s="58"/>
      <c r="E8" s="59">
        <f>Dados!B9</f>
        <v>64716.86</v>
      </c>
      <c r="F8" s="59"/>
      <c r="G8" s="42"/>
    </row>
    <row r="9" spans="1:11" s="7" customFormat="1" ht="12.2" customHeight="1" x14ac:dyDescent="0.2">
      <c r="A9" s="11" t="s">
        <v>0</v>
      </c>
      <c r="B9" s="63"/>
      <c r="C9" s="63"/>
      <c r="D9" s="63"/>
      <c r="E9" s="63"/>
      <c r="F9" s="63"/>
      <c r="G9" s="63"/>
      <c r="H9" s="32"/>
    </row>
    <row r="10" spans="1:11" s="7" customFormat="1" ht="12.2" customHeight="1" x14ac:dyDescent="0.2">
      <c r="A10" s="11" t="s">
        <v>1</v>
      </c>
      <c r="B10" s="64"/>
      <c r="C10" s="64"/>
      <c r="D10" s="64"/>
      <c r="E10" s="64"/>
      <c r="F10" s="64"/>
      <c r="G10" s="64"/>
      <c r="H10" s="32"/>
    </row>
    <row r="11" spans="1:11" s="7" customFormat="1" ht="12.2" customHeight="1" x14ac:dyDescent="0.2">
      <c r="A11" s="11" t="s">
        <v>2</v>
      </c>
      <c r="B11" s="51"/>
      <c r="C11" s="21" t="s">
        <v>7</v>
      </c>
      <c r="D11" s="69"/>
      <c r="E11" s="69"/>
      <c r="F11" s="69"/>
      <c r="G11" s="69"/>
      <c r="H11" s="32"/>
    </row>
    <row r="12" spans="1:11" ht="4.7" customHeight="1" x14ac:dyDescent="0.2">
      <c r="A12" s="3"/>
      <c r="B12" s="23"/>
      <c r="C12" s="23"/>
      <c r="D12" s="23"/>
      <c r="E12" s="40"/>
      <c r="F12" s="24"/>
      <c r="G12" s="25"/>
    </row>
    <row r="13" spans="1:11" s="7" customFormat="1" ht="22.5" x14ac:dyDescent="0.2">
      <c r="A13" s="26" t="s">
        <v>35</v>
      </c>
      <c r="B13" s="26" t="s">
        <v>3</v>
      </c>
      <c r="C13" s="26" t="s">
        <v>4</v>
      </c>
      <c r="D13" s="26" t="s">
        <v>5</v>
      </c>
      <c r="E13" s="37" t="s">
        <v>24</v>
      </c>
      <c r="F13" s="37" t="s">
        <v>25</v>
      </c>
      <c r="G13" s="26" t="s">
        <v>6</v>
      </c>
      <c r="H13" s="32"/>
    </row>
    <row r="14" spans="1:11" s="7" customFormat="1" ht="33.75" x14ac:dyDescent="0.2">
      <c r="A14" s="53">
        <v>1</v>
      </c>
      <c r="B14" s="55" t="s">
        <v>43</v>
      </c>
      <c r="C14" s="27" t="s">
        <v>44</v>
      </c>
      <c r="D14" s="56">
        <v>10</v>
      </c>
      <c r="E14" s="41">
        <v>562.54</v>
      </c>
      <c r="F14" s="57"/>
      <c r="G14" s="28">
        <f t="shared" ref="G14" si="0">F14*D14</f>
        <v>0</v>
      </c>
      <c r="H14" s="32"/>
      <c r="K14" s="6"/>
    </row>
    <row r="15" spans="1:11" s="7" customFormat="1" ht="33.75" x14ac:dyDescent="0.2">
      <c r="A15" s="53">
        <v>2</v>
      </c>
      <c r="B15" s="55" t="s">
        <v>45</v>
      </c>
      <c r="C15" s="27" t="s">
        <v>44</v>
      </c>
      <c r="D15" s="56">
        <v>10</v>
      </c>
      <c r="E15" s="41">
        <v>535.77</v>
      </c>
      <c r="F15" s="57"/>
      <c r="G15" s="28">
        <f t="shared" ref="G15:G25" si="1">F15*D15</f>
        <v>0</v>
      </c>
      <c r="H15" s="32"/>
      <c r="K15" s="6"/>
    </row>
    <row r="16" spans="1:11" s="7" customFormat="1" ht="33.75" x14ac:dyDescent="0.2">
      <c r="A16" s="53">
        <v>3</v>
      </c>
      <c r="B16" s="55" t="s">
        <v>46</v>
      </c>
      <c r="C16" s="27" t="s">
        <v>44</v>
      </c>
      <c r="D16" s="56">
        <v>6</v>
      </c>
      <c r="E16" s="41">
        <v>950.18</v>
      </c>
      <c r="F16" s="57"/>
      <c r="G16" s="28">
        <f t="shared" si="1"/>
        <v>0</v>
      </c>
      <c r="H16" s="32"/>
      <c r="K16" s="6"/>
    </row>
    <row r="17" spans="1:11" s="7" customFormat="1" ht="56.25" x14ac:dyDescent="0.2">
      <c r="A17" s="53">
        <v>4</v>
      </c>
      <c r="B17" s="55" t="s">
        <v>47</v>
      </c>
      <c r="C17" s="27" t="s">
        <v>44</v>
      </c>
      <c r="D17" s="56">
        <v>6</v>
      </c>
      <c r="E17" s="41">
        <v>568.21</v>
      </c>
      <c r="F17" s="57"/>
      <c r="G17" s="28">
        <f t="shared" si="1"/>
        <v>0</v>
      </c>
      <c r="H17" s="32"/>
      <c r="K17" s="6"/>
    </row>
    <row r="18" spans="1:11" s="7" customFormat="1" ht="56.25" x14ac:dyDescent="0.2">
      <c r="A18" s="53">
        <v>5</v>
      </c>
      <c r="B18" s="55" t="s">
        <v>48</v>
      </c>
      <c r="C18" s="27" t="s">
        <v>44</v>
      </c>
      <c r="D18" s="56">
        <v>12</v>
      </c>
      <c r="E18" s="41">
        <v>479.22</v>
      </c>
      <c r="F18" s="57"/>
      <c r="G18" s="28">
        <f t="shared" si="1"/>
        <v>0</v>
      </c>
      <c r="H18" s="32"/>
      <c r="K18" s="6"/>
    </row>
    <row r="19" spans="1:11" s="7" customFormat="1" ht="56.25" x14ac:dyDescent="0.2">
      <c r="A19" s="53">
        <v>6</v>
      </c>
      <c r="B19" s="55" t="s">
        <v>49</v>
      </c>
      <c r="C19" s="27" t="s">
        <v>44</v>
      </c>
      <c r="D19" s="56">
        <v>10</v>
      </c>
      <c r="E19" s="41">
        <v>284.77</v>
      </c>
      <c r="F19" s="57"/>
      <c r="G19" s="28">
        <f t="shared" si="1"/>
        <v>0</v>
      </c>
      <c r="H19" s="32"/>
      <c r="K19" s="6"/>
    </row>
    <row r="20" spans="1:11" s="7" customFormat="1" ht="45" x14ac:dyDescent="0.2">
      <c r="A20" s="53">
        <v>7</v>
      </c>
      <c r="B20" s="55" t="s">
        <v>50</v>
      </c>
      <c r="C20" s="27" t="s">
        <v>44</v>
      </c>
      <c r="D20" s="56">
        <v>12</v>
      </c>
      <c r="E20" s="41">
        <v>583.33000000000004</v>
      </c>
      <c r="F20" s="57"/>
      <c r="G20" s="28">
        <f t="shared" si="1"/>
        <v>0</v>
      </c>
      <c r="H20" s="32"/>
      <c r="K20" s="6"/>
    </row>
    <row r="21" spans="1:11" s="7" customFormat="1" ht="11.25" x14ac:dyDescent="0.2">
      <c r="A21" s="53">
        <v>8</v>
      </c>
      <c r="B21" s="55" t="s">
        <v>51</v>
      </c>
      <c r="C21" s="27" t="s">
        <v>44</v>
      </c>
      <c r="D21" s="56">
        <v>10</v>
      </c>
      <c r="E21" s="41">
        <v>655.56</v>
      </c>
      <c r="F21" s="57"/>
      <c r="G21" s="28">
        <f t="shared" si="1"/>
        <v>0</v>
      </c>
      <c r="H21" s="32"/>
      <c r="K21" s="6"/>
    </row>
    <row r="22" spans="1:11" s="7" customFormat="1" ht="22.5" x14ac:dyDescent="0.2">
      <c r="A22" s="53">
        <v>9</v>
      </c>
      <c r="B22" s="55" t="s">
        <v>52</v>
      </c>
      <c r="C22" s="27" t="s">
        <v>44</v>
      </c>
      <c r="D22" s="56">
        <v>6</v>
      </c>
      <c r="E22" s="41">
        <v>973.6</v>
      </c>
      <c r="F22" s="57"/>
      <c r="G22" s="28">
        <f t="shared" si="1"/>
        <v>0</v>
      </c>
      <c r="H22" s="32"/>
      <c r="K22" s="6"/>
    </row>
    <row r="23" spans="1:11" s="7" customFormat="1" ht="22.5" x14ac:dyDescent="0.2">
      <c r="A23" s="53">
        <v>10</v>
      </c>
      <c r="B23" s="55" t="s">
        <v>53</v>
      </c>
      <c r="C23" s="27" t="s">
        <v>44</v>
      </c>
      <c r="D23" s="56">
        <v>6</v>
      </c>
      <c r="E23" s="41">
        <v>763.06</v>
      </c>
      <c r="F23" s="57"/>
      <c r="G23" s="28">
        <f t="shared" si="1"/>
        <v>0</v>
      </c>
      <c r="H23" s="32"/>
      <c r="K23" s="6"/>
    </row>
    <row r="24" spans="1:11" s="7" customFormat="1" ht="33.75" x14ac:dyDescent="0.2">
      <c r="A24" s="53">
        <v>11</v>
      </c>
      <c r="B24" s="55" t="s">
        <v>54</v>
      </c>
      <c r="C24" s="27" t="s">
        <v>44</v>
      </c>
      <c r="D24" s="56">
        <v>6</v>
      </c>
      <c r="E24" s="41">
        <v>850.62</v>
      </c>
      <c r="F24" s="57"/>
      <c r="G24" s="28">
        <f t="shared" si="1"/>
        <v>0</v>
      </c>
      <c r="H24" s="32"/>
      <c r="K24" s="6"/>
    </row>
    <row r="25" spans="1:11" s="7" customFormat="1" ht="45" x14ac:dyDescent="0.2">
      <c r="A25" s="53">
        <v>12</v>
      </c>
      <c r="B25" s="55" t="s">
        <v>55</v>
      </c>
      <c r="C25" s="27" t="s">
        <v>44</v>
      </c>
      <c r="D25" s="56">
        <v>12</v>
      </c>
      <c r="E25" s="41">
        <v>578.82000000000005</v>
      </c>
      <c r="F25" s="57"/>
      <c r="G25" s="28">
        <f t="shared" si="1"/>
        <v>0</v>
      </c>
      <c r="H25" s="32"/>
      <c r="K25" s="6"/>
    </row>
    <row r="26" spans="1:11" s="22" customFormat="1" ht="11.25" x14ac:dyDescent="0.2">
      <c r="A26" s="53"/>
      <c r="E26" s="38"/>
      <c r="F26" s="65" t="s">
        <v>37</v>
      </c>
      <c r="G26" s="66"/>
      <c r="H26" s="33"/>
    </row>
    <row r="27" spans="1:11" ht="14.25" customHeight="1" x14ac:dyDescent="0.2">
      <c r="F27" s="67">
        <f>SUM(G14:G25)</f>
        <v>0</v>
      </c>
      <c r="G27" s="68"/>
      <c r="H27" s="34"/>
    </row>
    <row r="28" spans="1:11" ht="10.9" customHeight="1" x14ac:dyDescent="0.2">
      <c r="G28" s="10"/>
      <c r="H28" s="34"/>
    </row>
    <row r="29" spans="1:11" s="29" customFormat="1" ht="9" x14ac:dyDescent="0.2">
      <c r="A29" s="62" t="str">
        <f>" - "&amp;Dados!B20</f>
        <v xml:space="preserve"> - A execução do objeto da presente licitação será realizada junto a Secretaria obedecendo, na íntegra, ao detalhamento do termo de referência (ANEXO II).</v>
      </c>
      <c r="B29" s="62"/>
      <c r="C29" s="62"/>
      <c r="D29" s="62"/>
      <c r="E29" s="62"/>
      <c r="F29" s="62"/>
      <c r="G29" s="62"/>
      <c r="H29" s="35"/>
    </row>
    <row r="30" spans="1:11" s="29" customFormat="1" ht="9" x14ac:dyDescent="0.2">
      <c r="A30" s="62" t="str">
        <f>" - "&amp;Dados!B21</f>
        <v xml:space="preserve"> - A administração rejeitará, no todo ou em parte, o fornecimento executado em desacordo com os termos do Edital e seus anexos.</v>
      </c>
      <c r="B30" s="62"/>
      <c r="C30" s="62"/>
      <c r="D30" s="62"/>
      <c r="E30" s="62"/>
      <c r="F30" s="62"/>
      <c r="G30" s="62"/>
      <c r="H30" s="35"/>
    </row>
    <row r="31" spans="1:11" s="29" customFormat="1" ht="21.2" customHeight="1" x14ac:dyDescent="0.2">
      <c r="A31" s="62" t="str">
        <f>" - "&amp;Dados!B22</f>
        <v xml:space="preserve"> - O pagamento do objeto de que trata a DISPENSA ELETRÔNICA 011/2026, e consequente contrato serão efetuados pela Tesouraria da PMS nos termos do Art. 7 da Instrução Normativa SEGES/ME nº 77, de 2022.</v>
      </c>
      <c r="B31" s="62"/>
      <c r="C31" s="62"/>
      <c r="D31" s="62"/>
      <c r="E31" s="62"/>
      <c r="F31" s="62"/>
      <c r="G31" s="62"/>
      <c r="H31" s="35"/>
    </row>
    <row r="32" spans="1:11" s="22" customFormat="1" ht="9" x14ac:dyDescent="0.2">
      <c r="A32" s="62" t="str">
        <f>" - "&amp;Dados!B23</f>
        <v xml:space="preserve"> - Proposta válida por 60 (sessenta) dias</v>
      </c>
      <c r="B32" s="62"/>
      <c r="C32" s="62"/>
      <c r="D32" s="62"/>
      <c r="E32" s="62"/>
      <c r="F32" s="62"/>
      <c r="G32" s="62"/>
      <c r="H32" s="33"/>
    </row>
    <row r="33" spans="2:8" x14ac:dyDescent="0.2">
      <c r="H33" s="36"/>
    </row>
    <row r="34" spans="2:8" x14ac:dyDescent="0.2">
      <c r="H34" s="36"/>
    </row>
    <row r="35" spans="2:8" x14ac:dyDescent="0.2">
      <c r="H35" s="36"/>
    </row>
    <row r="36" spans="2:8" x14ac:dyDescent="0.2">
      <c r="H36" s="36"/>
    </row>
    <row r="37" spans="2:8" x14ac:dyDescent="0.2">
      <c r="H37" s="36"/>
    </row>
    <row r="38" spans="2:8" x14ac:dyDescent="0.2">
      <c r="H38" s="36"/>
    </row>
    <row r="39" spans="2:8" ht="12.75" customHeight="1" x14ac:dyDescent="0.2">
      <c r="B39" s="1"/>
      <c r="G39" s="1"/>
    </row>
    <row r="40" spans="2:8" x14ac:dyDescent="0.2">
      <c r="B40" s="1"/>
      <c r="G40" s="1"/>
    </row>
    <row r="41" spans="2:8" x14ac:dyDescent="0.2">
      <c r="B41" s="1"/>
      <c r="G41" s="1"/>
    </row>
    <row r="42" spans="2:8" x14ac:dyDescent="0.2">
      <c r="B42" s="1"/>
      <c r="G42" s="1"/>
    </row>
    <row r="43" spans="2:8" x14ac:dyDescent="0.2">
      <c r="B43" s="1"/>
      <c r="G43" s="1"/>
    </row>
  </sheetData>
  <sheetProtection password="CE28" sheet="1" objects="1" scenarios="1"/>
  <autoFilter ref="A12:G32"/>
  <mergeCells count="17">
    <mergeCell ref="A29:G29"/>
    <mergeCell ref="A30:G30"/>
    <mergeCell ref="A31:G31"/>
    <mergeCell ref="B9:G9"/>
    <mergeCell ref="A32:G32"/>
    <mergeCell ref="B10:G10"/>
    <mergeCell ref="F26:G26"/>
    <mergeCell ref="F27:G27"/>
    <mergeCell ref="D11:G11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1 F14:F25">
    <cfRule type="cellIs" dxfId="9" priority="11" stopIfTrue="1" operator="equal">
      <formula>$G$1</formula>
    </cfRule>
  </conditionalFormatting>
  <conditionalFormatting sqref="B9:G10">
    <cfRule type="cellIs" dxfId="8" priority="12" stopIfTrue="1" operator="equal">
      <formula>$J$1</formula>
    </cfRule>
  </conditionalFormatting>
  <conditionalFormatting sqref="D14:D25">
    <cfRule type="expression" priority="15" stopIfTrue="1">
      <formula>$A14</formula>
    </cfRule>
  </conditionalFormatting>
  <conditionalFormatting sqref="D11:G11">
    <cfRule type="cellIs" dxfId="7" priority="27" stopIfTrue="1" operator="equal">
      <formula>$E$1</formula>
    </cfRule>
  </conditionalFormatting>
  <conditionalFormatting sqref="F26">
    <cfRule type="expression" dxfId="6" priority="4" stopIfTrue="1">
      <formula>IF($J26="Empate",IF(H26=1,TRUE(),FALSE()),FALSE())</formula>
    </cfRule>
    <cfRule type="expression" dxfId="5" priority="5" stopIfTrue="1">
      <formula>IF(H26="&gt;",FALSE(),IF(H26&gt;0,TRUE(),FALSE()))</formula>
    </cfRule>
    <cfRule type="expression" dxfId="4" priority="6" stopIfTrue="1">
      <formula>IF(H26="&gt;",TRUE(),FALSE())</formula>
    </cfRule>
  </conditionalFormatting>
  <conditionalFormatting sqref="F27">
    <cfRule type="expression" dxfId="3" priority="7" stopIfTrue="1">
      <formula>IF($J26="OK",IF(H26=1,TRUE(),FALSE()),FALSE())</formula>
    </cfRule>
    <cfRule type="expression" dxfId="2" priority="8" stopIfTrue="1">
      <formula>IF($J26="Empate",IF(H26=1,TRUE(),FALSE()),FALSE())</formula>
    </cfRule>
    <cfRule type="expression" dxfId="1" priority="9" stopIfTrue="1">
      <formula>IF($J26="Empate",IF(H26=2,TRUE(),FALSE()),FALSE())</formula>
    </cfRule>
  </conditionalFormatting>
  <conditionalFormatting sqref="G14:G25">
    <cfRule type="expression" dxfId="0" priority="28" stopIfTrue="1">
      <formula>IF(ISTEXT(F14),FALSE(),IF(F14&gt;E14,TRUE(),FALSE()))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3" sqref="B3"/>
    </sheetView>
  </sheetViews>
  <sheetFormatPr defaultRowHeight="12.75" x14ac:dyDescent="0.2"/>
  <cols>
    <col min="1" max="1" width="15" customWidth="1"/>
    <col min="2" max="2" width="63.85546875" customWidth="1"/>
    <col min="3" max="3" width="53" customWidth="1"/>
    <col min="4" max="4" width="49.7109375" customWidth="1"/>
    <col min="5" max="7" width="41.140625" customWidth="1"/>
    <col min="8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2" t="s">
        <v>8</v>
      </c>
      <c r="B1" s="48" t="s">
        <v>59</v>
      </c>
      <c r="E1" s="4"/>
      <c r="F1" s="4"/>
      <c r="G1" s="4"/>
    </row>
    <row r="2" spans="1:7" x14ac:dyDescent="0.2">
      <c r="A2" s="12" t="s">
        <v>9</v>
      </c>
      <c r="B2" s="48" t="s">
        <v>61</v>
      </c>
      <c r="E2" s="4"/>
      <c r="F2" s="4"/>
      <c r="G2" s="4"/>
    </row>
    <row r="3" spans="1:7" x14ac:dyDescent="0.2">
      <c r="A3" s="12" t="s">
        <v>10</v>
      </c>
      <c r="B3" s="48" t="s">
        <v>58</v>
      </c>
      <c r="C3" s="5"/>
      <c r="E3" s="44"/>
      <c r="F3" s="4"/>
      <c r="G3" s="4"/>
    </row>
    <row r="4" spans="1:7" x14ac:dyDescent="0.2">
      <c r="A4" s="12" t="s">
        <v>11</v>
      </c>
      <c r="B4" s="48" t="s">
        <v>41</v>
      </c>
      <c r="C4" s="5"/>
      <c r="E4" s="44"/>
      <c r="F4" s="4"/>
      <c r="G4" s="4"/>
    </row>
    <row r="5" spans="1:7" x14ac:dyDescent="0.2">
      <c r="A5" s="12"/>
      <c r="B5" s="48" t="s">
        <v>42</v>
      </c>
      <c r="C5" s="5"/>
      <c r="E5" s="44"/>
      <c r="F5" s="4"/>
      <c r="G5" s="4"/>
    </row>
    <row r="6" spans="1:7" x14ac:dyDescent="0.2">
      <c r="A6" s="12" t="s">
        <v>12</v>
      </c>
      <c r="B6" s="48" t="s">
        <v>39</v>
      </c>
      <c r="C6" s="5"/>
      <c r="E6" s="44"/>
      <c r="F6" s="4"/>
      <c r="G6" s="4"/>
    </row>
    <row r="7" spans="1:7" x14ac:dyDescent="0.2">
      <c r="A7" s="12" t="s">
        <v>28</v>
      </c>
      <c r="B7" s="49" t="s">
        <v>40</v>
      </c>
      <c r="C7" s="5"/>
      <c r="E7" s="44"/>
      <c r="F7" s="4"/>
      <c r="G7" s="4"/>
    </row>
    <row r="8" spans="1:7" x14ac:dyDescent="0.2">
      <c r="A8" s="12" t="s">
        <v>13</v>
      </c>
      <c r="B8" s="48" t="s">
        <v>38</v>
      </c>
      <c r="C8" s="5"/>
      <c r="E8" s="44"/>
      <c r="F8" s="4"/>
      <c r="G8" s="4"/>
    </row>
    <row r="9" spans="1:7" x14ac:dyDescent="0.2">
      <c r="A9" s="20" t="s">
        <v>22</v>
      </c>
      <c r="B9" s="39">
        <v>64716.86</v>
      </c>
      <c r="C9" s="5"/>
      <c r="E9" s="44"/>
      <c r="F9" s="4"/>
      <c r="G9" s="4"/>
    </row>
    <row r="10" spans="1:7" x14ac:dyDescent="0.2">
      <c r="A10" s="13" t="s">
        <v>0</v>
      </c>
      <c r="E10" s="4"/>
      <c r="F10" s="4"/>
      <c r="G10" s="4"/>
    </row>
    <row r="11" spans="1:7" x14ac:dyDescent="0.2">
      <c r="A11" s="14" t="s">
        <v>2</v>
      </c>
      <c r="E11" s="4"/>
      <c r="F11" s="4"/>
      <c r="G11" s="4"/>
    </row>
    <row r="12" spans="1:7" x14ac:dyDescent="0.2">
      <c r="A12" s="15" t="s">
        <v>7</v>
      </c>
      <c r="E12" s="4"/>
      <c r="F12" s="4"/>
      <c r="G12" s="4"/>
    </row>
    <row r="13" spans="1:7" x14ac:dyDescent="0.2">
      <c r="A13" s="14" t="s">
        <v>19</v>
      </c>
      <c r="E13" s="4"/>
      <c r="F13" s="4"/>
      <c r="G13" s="4"/>
    </row>
    <row r="14" spans="1:7" x14ac:dyDescent="0.2">
      <c r="A14" s="14" t="s">
        <v>23</v>
      </c>
      <c r="E14" s="4"/>
      <c r="F14" s="4"/>
      <c r="G14" s="4"/>
    </row>
    <row r="15" spans="1:7" x14ac:dyDescent="0.2">
      <c r="A15" s="46" t="s">
        <v>30</v>
      </c>
      <c r="E15" s="4"/>
      <c r="F15" s="4"/>
      <c r="G15" s="4"/>
    </row>
    <row r="16" spans="1:7" x14ac:dyDescent="0.2">
      <c r="A16" s="46" t="s">
        <v>31</v>
      </c>
      <c r="E16" s="4"/>
      <c r="F16" s="4"/>
      <c r="G16" s="4"/>
    </row>
    <row r="17" spans="1:256" x14ac:dyDescent="0.2">
      <c r="A17" s="46" t="s">
        <v>32</v>
      </c>
      <c r="B17" s="19"/>
      <c r="E17" s="19"/>
      <c r="F17" s="4"/>
      <c r="G17" s="4"/>
    </row>
    <row r="18" spans="1:256" s="18" customFormat="1" x14ac:dyDescent="0.2">
      <c r="A18" s="17" t="s">
        <v>20</v>
      </c>
      <c r="B18" s="19" t="s">
        <v>56</v>
      </c>
      <c r="C18" s="19"/>
      <c r="D18" s="19"/>
      <c r="E18" s="45"/>
      <c r="F18" s="47"/>
      <c r="G18" s="45"/>
      <c r="H18" s="19"/>
      <c r="I18" s="19"/>
      <c r="J18" s="19"/>
      <c r="K18" s="19"/>
      <c r="L18" s="19"/>
      <c r="M18" s="19"/>
    </row>
    <row r="19" spans="1:256" s="18" customFormat="1" x14ac:dyDescent="0.2">
      <c r="A19" s="17" t="s">
        <v>21</v>
      </c>
      <c r="B19" s="50" t="s">
        <v>60</v>
      </c>
      <c r="C19" s="50"/>
      <c r="D19" s="19"/>
      <c r="E19" s="19"/>
      <c r="F19" s="47"/>
      <c r="G19" s="47"/>
      <c r="H19" s="19"/>
      <c r="I19" s="19"/>
      <c r="J19" s="19"/>
      <c r="K19" s="19"/>
      <c r="L19" s="19"/>
      <c r="M19" s="19"/>
      <c r="IV19" s="19"/>
    </row>
    <row r="20" spans="1:256" ht="38.25" x14ac:dyDescent="0.2">
      <c r="A20" s="16" t="s">
        <v>14</v>
      </c>
      <c r="B20" s="54" t="s">
        <v>34</v>
      </c>
      <c r="D20" s="52"/>
      <c r="E20" s="4"/>
      <c r="F20" s="4"/>
      <c r="G20" s="43"/>
    </row>
    <row r="21" spans="1:256" ht="25.5" x14ac:dyDescent="0.2">
      <c r="A21" s="16" t="s">
        <v>15</v>
      </c>
      <c r="B21" s="54" t="s">
        <v>33</v>
      </c>
      <c r="D21" s="52"/>
      <c r="E21" s="4"/>
      <c r="F21" s="4"/>
      <c r="G21" s="43"/>
    </row>
    <row r="22" spans="1:256" ht="51" x14ac:dyDescent="0.2">
      <c r="A22" s="16" t="s">
        <v>16</v>
      </c>
      <c r="B22" s="50" t="s">
        <v>57</v>
      </c>
      <c r="C22" s="8"/>
      <c r="E22" s="4"/>
      <c r="F22" s="4"/>
      <c r="G22" s="43"/>
    </row>
    <row r="23" spans="1:256" ht="25.5" x14ac:dyDescent="0.2">
      <c r="A23" s="16" t="s">
        <v>17</v>
      </c>
      <c r="B23" s="54" t="s">
        <v>26</v>
      </c>
      <c r="E23" s="4"/>
      <c r="F23" s="4"/>
      <c r="G23" s="43"/>
    </row>
    <row r="24" spans="1:256" x14ac:dyDescent="0.2">
      <c r="A24" s="16" t="s">
        <v>29</v>
      </c>
      <c r="B24" s="50" t="s">
        <v>36</v>
      </c>
      <c r="G24" s="43"/>
    </row>
    <row r="25" spans="1:256" x14ac:dyDescent="0.2">
      <c r="B25" s="50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user</cp:lastModifiedBy>
  <cp:lastPrinted>2026-02-06T18:40:37Z</cp:lastPrinted>
  <dcterms:created xsi:type="dcterms:W3CDTF">2006-04-18T17:38:46Z</dcterms:created>
  <dcterms:modified xsi:type="dcterms:W3CDTF">2026-02-06T19:07:36Z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